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606"/>
  <workbookPr/>
  <mc:AlternateContent xmlns:mc="http://schemas.openxmlformats.org/markup-compatibility/2006">
    <mc:Choice Requires="x15">
      <x15ac:absPath xmlns:x15ac="http://schemas.microsoft.com/office/spreadsheetml/2010/11/ac" url="https://misilc-my.sharepoint.com/personal/rodney_misilc_org/Documents/Documents/Budget/FY 2019/"/>
    </mc:Choice>
  </mc:AlternateContent>
  <bookViews>
    <workbookView xWindow="60" yWindow="720" windowWidth="15040" windowHeight="21380"/>
  </bookViews>
  <sheets>
    <sheet name="FY2019 Budget" sheetId="1" r:id="rId1"/>
    <sheet name="Total wDHHS BSBP" sheetId="2" r:id="rId2"/>
    <sheet name="BSBP Request" sheetId="3" r:id="rId3"/>
  </sheets>
  <calcPr calcId="1790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3" l="1"/>
  <c r="E23" i="3"/>
  <c r="D26" i="2"/>
  <c r="D25" i="2"/>
  <c r="D24" i="2"/>
  <c r="D23" i="2"/>
  <c r="D22" i="2"/>
  <c r="D21" i="2"/>
  <c r="D20" i="2"/>
  <c r="D19" i="2"/>
  <c r="D18" i="2"/>
  <c r="D17" i="2"/>
  <c r="D14" i="2"/>
  <c r="D13" i="2"/>
  <c r="D12" i="2"/>
  <c r="C25" i="2"/>
  <c r="C23" i="2"/>
  <c r="C21" i="2"/>
  <c r="C19" i="2"/>
  <c r="C17" i="2"/>
  <c r="C13" i="2"/>
  <c r="C14" i="2"/>
  <c r="C18" i="2"/>
  <c r="C20" i="2"/>
  <c r="C22" i="2"/>
  <c r="C24" i="2"/>
  <c r="C26" i="2"/>
  <c r="C12" i="2"/>
  <c r="D11" i="2"/>
  <c r="C10" i="2"/>
  <c r="E7" i="1"/>
  <c r="D8" i="1"/>
  <c r="C8" i="1"/>
  <c r="E8" i="1"/>
  <c r="C11" i="1"/>
  <c r="E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D29" i="1"/>
  <c r="C29" i="1"/>
  <c r="E29" i="1"/>
  <c r="E6" i="1"/>
  <c r="F9" i="3"/>
  <c r="F10" i="3"/>
  <c r="F12" i="3"/>
  <c r="F14" i="3"/>
  <c r="F15" i="3"/>
  <c r="F16" i="3"/>
  <c r="F17" i="3"/>
  <c r="F18" i="3"/>
  <c r="F19" i="3"/>
  <c r="F20" i="3"/>
  <c r="F21" i="3"/>
  <c r="F22" i="3"/>
  <c r="D23" i="3"/>
  <c r="F23" i="3"/>
  <c r="F24" i="3"/>
  <c r="D4" i="3"/>
  <c r="D25" i="3"/>
  <c r="F25" i="3"/>
  <c r="F8" i="3"/>
  <c r="F3" i="3"/>
  <c r="E4" i="3"/>
  <c r="F4" i="3"/>
  <c r="F2" i="3"/>
  <c r="C28" i="2"/>
  <c r="D10" i="2"/>
  <c r="D28" i="2"/>
  <c r="B7" i="2"/>
  <c r="B29" i="1"/>
  <c r="B8" i="1"/>
  <c r="B28" i="2"/>
</calcChain>
</file>

<file path=xl/sharedStrings.xml><?xml version="1.0" encoding="utf-8"?>
<sst xmlns="http://schemas.openxmlformats.org/spreadsheetml/2006/main" count="82" uniqueCount="57">
  <si>
    <t xml:space="preserve">MiSILC </t>
  </si>
  <si>
    <t>FY 2018 Budget</t>
  </si>
  <si>
    <t>Revenue:</t>
  </si>
  <si>
    <t xml:space="preserve">  MRS/DHHS</t>
  </si>
  <si>
    <t xml:space="preserve">  BSBP</t>
  </si>
  <si>
    <t>Expenses:</t>
  </si>
  <si>
    <t xml:space="preserve">  Wages</t>
  </si>
  <si>
    <t xml:space="preserve">  Fringes</t>
  </si>
  <si>
    <t xml:space="preserve">  Occupancy</t>
  </si>
  <si>
    <t xml:space="preserve">  Communication</t>
  </si>
  <si>
    <t xml:space="preserve">  Supplies</t>
  </si>
  <si>
    <t xml:space="preserve">  Travel</t>
  </si>
  <si>
    <t xml:space="preserve">  Insurance</t>
  </si>
  <si>
    <t xml:space="preserve">  Audit</t>
  </si>
  <si>
    <t xml:space="preserve">  Data Base License</t>
  </si>
  <si>
    <t xml:space="preserve">  Training</t>
  </si>
  <si>
    <t xml:space="preserve">  Accomodations</t>
  </si>
  <si>
    <t xml:space="preserve">  Dues &amp; Memberships</t>
  </si>
  <si>
    <t xml:space="preserve">  Professional Fees</t>
  </si>
  <si>
    <t xml:space="preserve">  SPIL Support</t>
  </si>
  <si>
    <t xml:space="preserve">  Net Income</t>
  </si>
  <si>
    <t>FY 2018</t>
  </si>
  <si>
    <t>FY 2017</t>
  </si>
  <si>
    <t xml:space="preserve">  Copier</t>
  </si>
  <si>
    <t xml:space="preserve">  Postage</t>
  </si>
  <si>
    <t xml:space="preserve">  Council Meetings</t>
  </si>
  <si>
    <t>Year to Year Change</t>
  </si>
  <si>
    <t xml:space="preserve">Total: </t>
  </si>
  <si>
    <t>Total Budget</t>
  </si>
  <si>
    <t>BSBP Portion</t>
  </si>
  <si>
    <t>MRS Portion</t>
  </si>
  <si>
    <t>Wages &amp; Fringes:</t>
  </si>
  <si>
    <t>Wages</t>
  </si>
  <si>
    <t>Fringes</t>
  </si>
  <si>
    <t>Total Wages &amp; Fringes</t>
  </si>
  <si>
    <t>Operating Expenses:</t>
  </si>
  <si>
    <t>Occupancy</t>
  </si>
  <si>
    <t>Communicaiton</t>
  </si>
  <si>
    <t>Insurance</t>
  </si>
  <si>
    <t>Postage</t>
  </si>
  <si>
    <t>Audit</t>
  </si>
  <si>
    <t>Copier</t>
  </si>
  <si>
    <t>Supplies</t>
  </si>
  <si>
    <t>NetCil License</t>
  </si>
  <si>
    <t>Travel</t>
  </si>
  <si>
    <t>Training</t>
  </si>
  <si>
    <t>Council Meetings</t>
  </si>
  <si>
    <t xml:space="preserve">Accomodations </t>
  </si>
  <si>
    <t>Dues/Membership</t>
  </si>
  <si>
    <t>SPIL Support</t>
  </si>
  <si>
    <t>Professional Fees</t>
  </si>
  <si>
    <t>Total Operating Expenses:</t>
  </si>
  <si>
    <t>Total Expenses:</t>
  </si>
  <si>
    <t>Difference</t>
  </si>
  <si>
    <t>`</t>
  </si>
  <si>
    <t>Total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</si>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</sst>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3" fontId="0" fillId="0" borderId="0" xfId="0" applyNumberFormat="1"/>
    <xf numFmtId="37" fontId="3" fillId="0" borderId="0" xfId="1" applyNumberFormat="1" applyFont="1"/>
    <xf numFmtId="37" fontId="4" fillId="0" borderId="0" xfId="1" applyNumberFormat="1" applyFont="1"/>
    <xf numFmtId="0" fontId="6" fillId="0" borderId="0" xfId="0" applyFont="1"/>
    <xf numFmtId="164" fontId="0" fillId="0" borderId="0" xfId="0" applyNumberFormat="1"/>
    <xf numFmtId="0" fontId="7" fillId="0" borderId="0" xfId="0" applyFont="1"/>
    <xf numFmtId="38" fontId="0" fillId="0" borderId="0" xfId="0" applyNumberFormat="1"/>
    <xf numFmtId="0" fontId="1" fillId="0" borderId="0" xfId="0" applyFont="1" applyAlignment="1"/>
    <xf numFmtId="0" fontId="1" fillId="0" borderId="0" xfId="0" applyFont="1"/>
    <xf numFmtId="38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99" workbookViewId="0">
      <selection activeCell="D11" sqref="D11"/>
    </sheetView>
  </sheetViews>
  <sheetFormatPr baseColWidth="10" defaultColWidth="8.83203125" defaultRowHeight="16" x14ac:dyDescent="0.2"/>
  <cols>
    <col min="1" max="1" width="21" style="5" customWidth="1"/>
    <col min="2" max="2" width="14.83203125" style="1" customWidth="1"/>
    <col min="3" max="3" width="15.33203125" style="1" customWidth="1"/>
    <col min="4" max="4" width="14.83203125" style="3" customWidth="1"/>
    <col min="5" max="5" width="18.1640625" style="1" customWidth="1"/>
    <col min="6" max="8" width="8.83203125" style="1"/>
    <col min="9" max="9" width="18.1640625" style="1" customWidth="1"/>
    <col min="10" max="16384" width="8.83203125" style="1"/>
  </cols>
  <sheetData>
    <row r="1" spans="1:10" ht="21" x14ac:dyDescent="0.25">
      <c r="A1" s="4" t="s">
        <v>0</v>
      </c>
    </row>
    <row r="2" spans="1:10" ht="21" x14ac:dyDescent="0.25">
      <c r="A2" s="4" t="s">
        <v>1</v>
      </c>
    </row>
    <row r="4" spans="1:10" x14ac:dyDescent="0.2">
      <c r="B4" s="3" t="s">
        <v>22</v>
      </c>
      <c r="C4" s="3" t="s">
        <v>21</v>
      </c>
      <c r="D4" s="16" t="s">
        <v>56</v>
      </c>
      <c r="E4" s="3" t="s">
        <v>26</v>
      </c>
    </row>
    <row r="5" spans="1:10" ht="19" x14ac:dyDescent="0.25">
      <c r="A5" s="6" t="s">
        <v>2</v>
      </c>
      <c r="B5" s="2"/>
      <c r="C5" s="2"/>
      <c r="D5" s="2"/>
      <c r="E5" s="2"/>
      <c r="F5" s="2"/>
    </row>
    <row r="6" spans="1:10" x14ac:dyDescent="0.2">
      <c r="A6" s="5" t="s">
        <v>3</v>
      </c>
      <c r="B6" s="2">
        <v>269973</v>
      </c>
      <c r="C6" s="2">
        <v>270017</v>
      </c>
      <c r="D6" s="2">
        <v>230632</v>
      </c>
      <c r="E6" s="17">
        <f>D6-C6</f>
        <v>-39385</v>
      </c>
      <c r="F6" s="2"/>
      <c r="I6" s="2"/>
    </row>
    <row r="7" spans="1:10" x14ac:dyDescent="0.2">
      <c r="A7" s="5" t="s">
        <v>4</v>
      </c>
      <c r="B7" s="2">
        <v>145438</v>
      </c>
      <c r="C7" s="2">
        <v>145394</v>
      </c>
      <c r="D7" s="2">
        <v>124187</v>
      </c>
      <c r="E7" s="17">
        <f t="shared" ref="E7:E29" si="0">D7-C7</f>
        <v>-21207</v>
      </c>
      <c r="F7" s="2"/>
      <c r="I7" s="2"/>
    </row>
    <row r="8" spans="1:10" x14ac:dyDescent="0.2">
      <c r="A8" s="7" t="s">
        <v>27</v>
      </c>
      <c r="B8" s="2">
        <f>SUM(B6:B7)</f>
        <v>415411</v>
      </c>
      <c r="C8" s="2">
        <f>SUM(C6:C7)</f>
        <v>415411</v>
      </c>
      <c r="D8" s="2">
        <f>SUM(D6:D7)</f>
        <v>354819</v>
      </c>
      <c r="E8" s="17">
        <f t="shared" si="0"/>
        <v>-60592</v>
      </c>
      <c r="F8" s="2"/>
      <c r="I8" s="2"/>
    </row>
    <row r="9" spans="1:10" x14ac:dyDescent="0.2">
      <c r="B9" s="2"/>
      <c r="C9" s="2"/>
      <c r="D9" s="2"/>
      <c r="E9" s="17"/>
      <c r="F9" s="2"/>
    </row>
    <row r="10" spans="1:10" ht="19" x14ac:dyDescent="0.25">
      <c r="A10" s="6" t="s">
        <v>5</v>
      </c>
      <c r="B10" s="2"/>
      <c r="C10" s="2"/>
      <c r="D10" s="2"/>
      <c r="E10" s="17"/>
      <c r="F10" s="2"/>
      <c r="I10" s="7"/>
      <c r="J10" s="2"/>
    </row>
    <row r="11" spans="1:10" x14ac:dyDescent="0.2">
      <c r="A11" s="5" t="s">
        <v>6</v>
      </c>
      <c r="B11" s="2">
        <v>188000</v>
      </c>
      <c r="C11" s="2">
        <f>81200+60900+48720</f>
        <v>190820</v>
      </c>
      <c r="D11" s="2">
        <v>193061</v>
      </c>
      <c r="E11" s="17">
        <f t="shared" si="0"/>
        <v>2241</v>
      </c>
      <c r="F11" s="2"/>
      <c r="G11" s="2"/>
      <c r="I11" s="7"/>
      <c r="J11" s="2"/>
    </row>
    <row r="12" spans="1:10" x14ac:dyDescent="0.2">
      <c r="A12" s="5" t="s">
        <v>7</v>
      </c>
      <c r="B12" s="2">
        <v>52650</v>
      </c>
      <c r="C12" s="2">
        <v>50060</v>
      </c>
      <c r="D12" s="2">
        <v>52217</v>
      </c>
      <c r="E12" s="17">
        <f t="shared" si="0"/>
        <v>2157</v>
      </c>
      <c r="F12" s="2"/>
      <c r="G12" s="2"/>
      <c r="I12" s="7"/>
      <c r="J12" s="2"/>
    </row>
    <row r="13" spans="1:10" x14ac:dyDescent="0.2">
      <c r="A13" s="5" t="s">
        <v>8</v>
      </c>
      <c r="B13" s="2">
        <v>9072</v>
      </c>
      <c r="C13" s="2">
        <v>7865</v>
      </c>
      <c r="D13" s="2">
        <v>5112</v>
      </c>
      <c r="E13" s="17">
        <f t="shared" si="0"/>
        <v>-2753</v>
      </c>
      <c r="F13" s="2"/>
      <c r="G13" s="2"/>
      <c r="I13" s="7"/>
      <c r="J13" s="2"/>
    </row>
    <row r="14" spans="1:10" x14ac:dyDescent="0.2">
      <c r="A14" s="5" t="s">
        <v>9</v>
      </c>
      <c r="B14" s="2">
        <v>6450</v>
      </c>
      <c r="C14" s="2">
        <v>7366</v>
      </c>
      <c r="D14" s="2">
        <v>5868</v>
      </c>
      <c r="E14" s="17">
        <f t="shared" si="0"/>
        <v>-1498</v>
      </c>
      <c r="F14" s="2"/>
      <c r="G14" s="2"/>
      <c r="I14" s="7"/>
      <c r="J14" s="2"/>
    </row>
    <row r="15" spans="1:10" x14ac:dyDescent="0.2">
      <c r="A15" s="5" t="s">
        <v>10</v>
      </c>
      <c r="B15" s="2">
        <v>1865</v>
      </c>
      <c r="C15" s="2">
        <v>1385</v>
      </c>
      <c r="D15" s="2">
        <v>900</v>
      </c>
      <c r="E15" s="17">
        <f t="shared" si="0"/>
        <v>-485</v>
      </c>
      <c r="F15" s="2"/>
      <c r="G15" s="2"/>
      <c r="I15" s="7"/>
      <c r="J15" s="2"/>
    </row>
    <row r="16" spans="1:10" x14ac:dyDescent="0.2">
      <c r="A16" s="7" t="s">
        <v>23</v>
      </c>
      <c r="B16" s="2">
        <v>6800</v>
      </c>
      <c r="C16" s="2"/>
      <c r="D16" s="2"/>
      <c r="E16" s="17"/>
      <c r="F16" s="2"/>
      <c r="G16" s="2"/>
      <c r="I16" s="7"/>
      <c r="J16" s="2"/>
    </row>
    <row r="17" spans="1:10" x14ac:dyDescent="0.2">
      <c r="A17" s="7" t="s">
        <v>24</v>
      </c>
      <c r="B17" s="2">
        <v>1000</v>
      </c>
      <c r="C17" s="2"/>
      <c r="D17" s="2"/>
      <c r="E17" s="17"/>
      <c r="F17" s="2"/>
      <c r="G17" s="2"/>
      <c r="I17" s="7"/>
      <c r="J17" s="2"/>
    </row>
    <row r="18" spans="1:10" x14ac:dyDescent="0.2">
      <c r="A18" s="5" t="s">
        <v>11</v>
      </c>
      <c r="B18" s="2">
        <v>5000</v>
      </c>
      <c r="C18" s="2">
        <v>4985</v>
      </c>
      <c r="D18" s="2">
        <v>3240</v>
      </c>
      <c r="E18" s="17">
        <f t="shared" si="0"/>
        <v>-1745</v>
      </c>
      <c r="F18" s="2"/>
      <c r="G18" s="2"/>
      <c r="I18" s="7"/>
      <c r="J18" s="2"/>
    </row>
    <row r="19" spans="1:10" x14ac:dyDescent="0.2">
      <c r="A19" s="5" t="s">
        <v>12</v>
      </c>
      <c r="B19" s="2">
        <v>5000</v>
      </c>
      <c r="C19" s="2">
        <v>4860</v>
      </c>
      <c r="D19" s="2">
        <v>3161</v>
      </c>
      <c r="E19" s="17">
        <f t="shared" si="0"/>
        <v>-1699</v>
      </c>
      <c r="F19" s="2"/>
      <c r="G19" s="2"/>
      <c r="I19" s="7"/>
      <c r="J19" s="2"/>
    </row>
    <row r="20" spans="1:10" x14ac:dyDescent="0.2">
      <c r="A20" s="5" t="s">
        <v>13</v>
      </c>
      <c r="B20" s="2">
        <v>6000</v>
      </c>
      <c r="C20" s="2">
        <v>4500</v>
      </c>
      <c r="D20" s="2">
        <v>3900</v>
      </c>
      <c r="E20" s="17">
        <f t="shared" si="0"/>
        <v>-600</v>
      </c>
      <c r="F20" s="2"/>
      <c r="G20" s="2"/>
      <c r="I20" s="7"/>
      <c r="J20" s="2"/>
    </row>
    <row r="21" spans="1:10" x14ac:dyDescent="0.2">
      <c r="A21" s="5" t="s">
        <v>14</v>
      </c>
      <c r="B21" s="2">
        <v>16000</v>
      </c>
      <c r="C21" s="2">
        <v>16000</v>
      </c>
      <c r="D21" s="2">
        <v>16900</v>
      </c>
      <c r="E21" s="17">
        <f t="shared" si="0"/>
        <v>900</v>
      </c>
      <c r="F21" s="2"/>
      <c r="G21" s="2"/>
      <c r="I21" s="7"/>
      <c r="J21" s="2"/>
    </row>
    <row r="22" spans="1:10" x14ac:dyDescent="0.2">
      <c r="A22" s="5" t="s">
        <v>15</v>
      </c>
      <c r="B22" s="2">
        <v>20000</v>
      </c>
      <c r="C22" s="2">
        <v>20000</v>
      </c>
      <c r="D22" s="2">
        <v>13000</v>
      </c>
      <c r="E22" s="17">
        <f t="shared" si="0"/>
        <v>-7000</v>
      </c>
      <c r="F22" s="2"/>
      <c r="G22" s="2"/>
      <c r="I22" s="7"/>
      <c r="J22" s="2"/>
    </row>
    <row r="23" spans="1:10" x14ac:dyDescent="0.2">
      <c r="A23" s="5" t="s">
        <v>16</v>
      </c>
      <c r="B23" s="2">
        <v>6000</v>
      </c>
      <c r="C23" s="2">
        <v>6000</v>
      </c>
      <c r="D23" s="2">
        <v>3900</v>
      </c>
      <c r="E23" s="17">
        <f t="shared" si="0"/>
        <v>-2100</v>
      </c>
      <c r="F23" s="2"/>
      <c r="G23" s="2"/>
      <c r="I23" s="7"/>
      <c r="J23" s="2"/>
    </row>
    <row r="24" spans="1:10" x14ac:dyDescent="0.2">
      <c r="A24" s="5" t="s">
        <v>17</v>
      </c>
      <c r="B24" s="2">
        <v>700</v>
      </c>
      <c r="C24" s="2">
        <v>1075</v>
      </c>
      <c r="D24" s="2">
        <v>700</v>
      </c>
      <c r="E24" s="17">
        <f t="shared" si="0"/>
        <v>-375</v>
      </c>
      <c r="F24" s="2"/>
      <c r="G24" s="2"/>
      <c r="I24" s="7"/>
      <c r="J24" s="2"/>
    </row>
    <row r="25" spans="1:10" x14ac:dyDescent="0.2">
      <c r="A25" s="5" t="s">
        <v>18</v>
      </c>
      <c r="B25" s="2">
        <v>20000</v>
      </c>
      <c r="C25" s="2">
        <v>18000</v>
      </c>
      <c r="D25" s="2">
        <v>13800</v>
      </c>
      <c r="E25" s="17">
        <f t="shared" si="0"/>
        <v>-4200</v>
      </c>
      <c r="F25" s="2"/>
      <c r="G25" s="2"/>
      <c r="I25" s="7"/>
      <c r="J25" s="2"/>
    </row>
    <row r="26" spans="1:10" x14ac:dyDescent="0.2">
      <c r="A26" s="5" t="s">
        <v>19</v>
      </c>
      <c r="B26" s="2">
        <v>50000</v>
      </c>
      <c r="C26" s="2">
        <v>64495</v>
      </c>
      <c r="D26" s="2">
        <v>29060</v>
      </c>
      <c r="E26" s="17">
        <f t="shared" si="0"/>
        <v>-35435</v>
      </c>
      <c r="F26" s="2"/>
      <c r="G26" s="2"/>
      <c r="I26" s="7"/>
      <c r="J26" s="2"/>
    </row>
    <row r="27" spans="1:10" x14ac:dyDescent="0.2">
      <c r="A27" s="7" t="s">
        <v>25</v>
      </c>
      <c r="B27" s="2">
        <v>21000</v>
      </c>
      <c r="C27" s="2">
        <v>18000</v>
      </c>
      <c r="D27" s="2">
        <v>10000</v>
      </c>
      <c r="E27" s="17">
        <f t="shared" si="0"/>
        <v>-8000</v>
      </c>
      <c r="F27" s="2"/>
      <c r="G27" s="2"/>
    </row>
    <row r="28" spans="1:10" x14ac:dyDescent="0.2">
      <c r="B28" s="2"/>
      <c r="C28" s="2"/>
      <c r="D28" s="2"/>
      <c r="E28" s="17"/>
      <c r="F28" s="2"/>
    </row>
    <row r="29" spans="1:10" ht="19" x14ac:dyDescent="0.25">
      <c r="A29" s="6" t="s">
        <v>20</v>
      </c>
      <c r="B29" s="2">
        <f>SUM(B11:B28)</f>
        <v>415537</v>
      </c>
      <c r="C29" s="2">
        <f>SUM(C11:C28)</f>
        <v>415411</v>
      </c>
      <c r="D29" s="2">
        <f>SUM(D11:D28)</f>
        <v>354819</v>
      </c>
      <c r="E29" s="17">
        <f t="shared" si="0"/>
        <v>-60592</v>
      </c>
      <c r="F29" s="2"/>
      <c r="G29" s="2"/>
    </row>
    <row r="30" spans="1:10" x14ac:dyDescent="0.2">
      <c r="B30" s="2"/>
      <c r="C30" s="2"/>
      <c r="D30" s="2"/>
      <c r="E30" s="2"/>
      <c r="F30" s="2"/>
    </row>
    <row r="31" spans="1:10" x14ac:dyDescent="0.2">
      <c r="B31" s="2"/>
      <c r="C31" s="2"/>
      <c r="D31" s="2"/>
      <c r="E31" s="2"/>
      <c r="F31" s="2"/>
    </row>
    <row r="32" spans="1:10" x14ac:dyDescent="0.2">
      <c r="B32" s="2"/>
      <c r="C32" s="2"/>
      <c r="D32" s="2"/>
      <c r="E32" s="2"/>
      <c r="F32" s="2"/>
    </row>
    <row r="33" spans="2:6" x14ac:dyDescent="0.2">
      <c r="B33" s="2"/>
      <c r="C33" s="2"/>
      <c r="D33" s="2"/>
      <c r="E33" s="2"/>
      <c r="F33" s="2"/>
    </row>
    <row r="34" spans="2:6" x14ac:dyDescent="0.2">
      <c r="B34" s="2"/>
      <c r="C34" s="2"/>
      <c r="D34" s="2"/>
      <c r="E34" s="2"/>
      <c r="F34" s="2"/>
    </row>
    <row r="35" spans="2:6" x14ac:dyDescent="0.2">
      <c r="B35" s="2"/>
      <c r="C35" s="2"/>
      <c r="D35" s="2"/>
      <c r="E35" s="2"/>
      <c r="F35" s="2"/>
    </row>
    <row r="36" spans="2:6" x14ac:dyDescent="0.2">
      <c r="B36" s="2"/>
      <c r="C36" s="2"/>
      <c r="D36" s="2"/>
      <c r="E36" s="2"/>
      <c r="F36" s="2"/>
    </row>
    <row r="37" spans="2:6" x14ac:dyDescent="0.2">
      <c r="B37" s="2"/>
      <c r="C37" s="2"/>
      <c r="D37" s="2"/>
      <c r="E37" s="2"/>
      <c r="F37" s="2"/>
    </row>
    <row r="38" spans="2:6" x14ac:dyDescent="0.2">
      <c r="B38" s="2"/>
      <c r="C38" s="2"/>
      <c r="D38" s="2"/>
      <c r="E38" s="2"/>
      <c r="F38" s="2"/>
    </row>
    <row r="39" spans="2:6" x14ac:dyDescent="0.2">
      <c r="B39" s="2"/>
      <c r="C39" s="2"/>
      <c r="D39" s="2"/>
      <c r="E39" s="2"/>
      <c r="F39" s="2"/>
    </row>
    <row r="40" spans="2:6" x14ac:dyDescent="0.2">
      <c r="B40" s="2"/>
      <c r="C40" s="2"/>
      <c r="D40" s="2"/>
      <c r="E40" s="2"/>
      <c r="F40" s="2"/>
    </row>
    <row r="41" spans="2:6" x14ac:dyDescent="0.2">
      <c r="B41" s="2"/>
      <c r="C41" s="2"/>
      <c r="D41" s="2"/>
      <c r="E41" s="2"/>
      <c r="F41" s="2"/>
    </row>
    <row r="42" spans="2:6" x14ac:dyDescent="0.2">
      <c r="B42" s="2"/>
      <c r="C42" s="2"/>
      <c r="D42" s="2"/>
      <c r="E42" s="2"/>
      <c r="F42" s="2"/>
    </row>
    <row r="43" spans="2:6" x14ac:dyDescent="0.2">
      <c r="B43" s="2"/>
      <c r="C43" s="2"/>
      <c r="D43" s="2"/>
      <c r="E43" s="2"/>
      <c r="F43" s="2"/>
    </row>
    <row r="44" spans="2:6" x14ac:dyDescent="0.2">
      <c r="B44" s="2"/>
      <c r="C44" s="2"/>
      <c r="D44" s="2"/>
      <c r="E44" s="2"/>
      <c r="F44" s="2"/>
    </row>
    <row r="45" spans="2:6" x14ac:dyDescent="0.2">
      <c r="B45" s="2"/>
      <c r="C45" s="2"/>
      <c r="D45" s="2"/>
      <c r="E45" s="2"/>
      <c r="F45" s="2"/>
    </row>
    <row r="46" spans="2:6" x14ac:dyDescent="0.2">
      <c r="B46" s="2"/>
      <c r="C46" s="2"/>
      <c r="D46" s="2"/>
      <c r="E46" s="2"/>
      <c r="F46" s="2"/>
    </row>
    <row r="47" spans="2:6" x14ac:dyDescent="0.2">
      <c r="B47" s="2"/>
      <c r="C47" s="2"/>
      <c r="D47" s="2"/>
      <c r="E47" s="2"/>
      <c r="F47" s="2"/>
    </row>
    <row r="48" spans="2:6" x14ac:dyDescent="0.2">
      <c r="B48" s="2"/>
      <c r="C48" s="2"/>
      <c r="D48" s="2"/>
      <c r="E48" s="2"/>
      <c r="F48" s="2"/>
    </row>
    <row r="49" spans="2:6" x14ac:dyDescent="0.2">
      <c r="B49" s="2"/>
      <c r="C49" s="2"/>
      <c r="D49" s="2"/>
      <c r="E49" s="2"/>
      <c r="F49" s="2"/>
    </row>
    <row r="50" spans="2:6" x14ac:dyDescent="0.2">
      <c r="B50" s="2"/>
      <c r="C50" s="2"/>
      <c r="D50" s="2"/>
      <c r="E50" s="2"/>
      <c r="F50" s="2"/>
    </row>
    <row r="51" spans="2:6" x14ac:dyDescent="0.2">
      <c r="B51" s="2"/>
      <c r="C51" s="2"/>
      <c r="D51" s="2"/>
      <c r="E51" s="2"/>
      <c r="F51" s="2"/>
    </row>
    <row r="52" spans="2:6" x14ac:dyDescent="0.2">
      <c r="B52" s="2"/>
      <c r="C52" s="2"/>
      <c r="D52" s="2"/>
      <c r="E52" s="2"/>
      <c r="F52" s="2"/>
    </row>
  </sheetData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zoomScale="90" zoomScaleNormal="90" zoomScalePageLayoutView="90" workbookViewId="0">
      <selection activeCell="D19" sqref="D19"/>
    </sheetView>
  </sheetViews>
  <sheetFormatPr baseColWidth="10" defaultColWidth="8.83203125" defaultRowHeight="15" x14ac:dyDescent="0.2"/>
  <cols>
    <col min="1" max="1" width="30.33203125" customWidth="1"/>
    <col min="2" max="2" width="12.1640625" customWidth="1"/>
    <col min="3" max="3" width="12" customWidth="1"/>
    <col min="4" max="4" width="14.33203125" style="9" customWidth="1"/>
  </cols>
  <sheetData>
    <row r="3" spans="1:6" ht="16" x14ac:dyDescent="0.2">
      <c r="A3" s="7"/>
      <c r="B3" s="3"/>
      <c r="C3" s="3"/>
    </row>
    <row r="4" spans="1:6" ht="19" x14ac:dyDescent="0.25">
      <c r="A4" s="6" t="s">
        <v>2</v>
      </c>
      <c r="B4" s="2" t="s">
        <v>28</v>
      </c>
      <c r="C4" s="2" t="s">
        <v>30</v>
      </c>
      <c r="D4" s="10" t="s">
        <v>29</v>
      </c>
      <c r="E4" s="3"/>
      <c r="F4" s="3"/>
    </row>
    <row r="5" spans="1:6" ht="16" x14ac:dyDescent="0.2">
      <c r="A5" s="7" t="s">
        <v>3</v>
      </c>
      <c r="B5" s="2">
        <v>230632</v>
      </c>
      <c r="C5" s="2">
        <v>230632</v>
      </c>
    </row>
    <row r="6" spans="1:6" ht="16" x14ac:dyDescent="0.2">
      <c r="A6" s="7" t="s">
        <v>4</v>
      </c>
      <c r="B6" s="2">
        <v>124187</v>
      </c>
      <c r="C6" s="2"/>
      <c r="D6" s="9">
        <v>124187</v>
      </c>
    </row>
    <row r="7" spans="1:6" ht="16" x14ac:dyDescent="0.2">
      <c r="A7" s="7" t="s">
        <v>27</v>
      </c>
      <c r="B7" s="2">
        <f>SUM(B5:B6)</f>
        <v>354819</v>
      </c>
      <c r="C7" s="2"/>
    </row>
    <row r="8" spans="1:6" ht="16" x14ac:dyDescent="0.2">
      <c r="A8" s="7"/>
      <c r="B8" s="2"/>
      <c r="C8" s="2"/>
    </row>
    <row r="9" spans="1:6" ht="19" x14ac:dyDescent="0.25">
      <c r="A9" s="6" t="s">
        <v>5</v>
      </c>
      <c r="B9" s="2"/>
      <c r="C9" s="2"/>
    </row>
    <row r="10" spans="1:6" ht="16" x14ac:dyDescent="0.2">
      <c r="A10" s="7" t="s">
        <v>6</v>
      </c>
      <c r="B10" s="2">
        <v>193061</v>
      </c>
      <c r="C10" s="2">
        <f>B10*0.65</f>
        <v>125489.65000000001</v>
      </c>
      <c r="D10" s="9">
        <f>B10*0.35</f>
        <v>67571.349999999991</v>
      </c>
      <c r="E10" s="8"/>
    </row>
    <row r="11" spans="1:6" ht="16" x14ac:dyDescent="0.2">
      <c r="A11" s="7" t="s">
        <v>7</v>
      </c>
      <c r="B11" s="2">
        <v>52217</v>
      </c>
      <c r="C11" s="2">
        <v>33941</v>
      </c>
      <c r="D11" s="9">
        <f>B11*0.35</f>
        <v>18275.949999999997</v>
      </c>
      <c r="E11" s="8"/>
    </row>
    <row r="12" spans="1:6" ht="16" x14ac:dyDescent="0.2">
      <c r="A12" s="7" t="s">
        <v>8</v>
      </c>
      <c r="B12" s="2">
        <v>5112</v>
      </c>
      <c r="C12" s="2">
        <f>B12*0.65</f>
        <v>3322.8</v>
      </c>
      <c r="D12" s="9">
        <f>B12*0.35</f>
        <v>1789.1999999999998</v>
      </c>
    </row>
    <row r="13" spans="1:6" ht="16" x14ac:dyDescent="0.2">
      <c r="A13" s="7" t="s">
        <v>9</v>
      </c>
      <c r="B13" s="2">
        <v>5868</v>
      </c>
      <c r="C13" s="2">
        <f>B13*0.65</f>
        <v>3814.2000000000003</v>
      </c>
      <c r="D13" s="9">
        <f>B13*0.35</f>
        <v>2053.7999999999997</v>
      </c>
    </row>
    <row r="14" spans="1:6" ht="16" x14ac:dyDescent="0.2">
      <c r="A14" s="7" t="s">
        <v>10</v>
      </c>
      <c r="B14" s="2">
        <v>900</v>
      </c>
      <c r="C14" s="2">
        <f t="shared" ref="C14" si="0">B14*0.65</f>
        <v>585</v>
      </c>
      <c r="D14" s="9">
        <f>B14*0.35</f>
        <v>315</v>
      </c>
    </row>
    <row r="15" spans="1:6" ht="16" x14ac:dyDescent="0.2">
      <c r="A15" s="7" t="s">
        <v>23</v>
      </c>
      <c r="B15" s="2"/>
      <c r="C15" s="2"/>
    </row>
    <row r="16" spans="1:6" ht="16" x14ac:dyDescent="0.2">
      <c r="A16" s="7" t="s">
        <v>24</v>
      </c>
      <c r="B16" s="2"/>
      <c r="C16" s="2"/>
    </row>
    <row r="17" spans="1:5" ht="16" x14ac:dyDescent="0.2">
      <c r="A17" s="7" t="s">
        <v>11</v>
      </c>
      <c r="B17" s="2">
        <v>3240</v>
      </c>
      <c r="C17" s="2">
        <f>B17*0.65</f>
        <v>2106</v>
      </c>
      <c r="D17" s="9">
        <f t="shared" ref="D17:D26" si="1">B17*0.35</f>
        <v>1134</v>
      </c>
    </row>
    <row r="18" spans="1:5" ht="16" x14ac:dyDescent="0.2">
      <c r="A18" s="7" t="s">
        <v>12</v>
      </c>
      <c r="B18" s="2">
        <v>3161</v>
      </c>
      <c r="C18" s="2">
        <f t="shared" ref="C18" si="2">B18*0.65</f>
        <v>2054.65</v>
      </c>
      <c r="D18" s="9">
        <f t="shared" si="1"/>
        <v>1106.3499999999999</v>
      </c>
    </row>
    <row r="19" spans="1:5" ht="16" x14ac:dyDescent="0.2">
      <c r="A19" s="7" t="s">
        <v>13</v>
      </c>
      <c r="B19" s="2">
        <v>3900</v>
      </c>
      <c r="C19" s="2">
        <f>B19*0.65</f>
        <v>2535</v>
      </c>
      <c r="D19" s="9">
        <f t="shared" si="1"/>
        <v>1365</v>
      </c>
    </row>
    <row r="20" spans="1:5" ht="16" x14ac:dyDescent="0.2">
      <c r="A20" s="7" t="s">
        <v>14</v>
      </c>
      <c r="B20" s="2">
        <v>16900</v>
      </c>
      <c r="C20" s="2">
        <f t="shared" ref="C20" si="3">B20*0.65</f>
        <v>10985</v>
      </c>
      <c r="D20" s="9">
        <f t="shared" si="1"/>
        <v>5915</v>
      </c>
    </row>
    <row r="21" spans="1:5" ht="16" x14ac:dyDescent="0.2">
      <c r="A21" s="7" t="s">
        <v>15</v>
      </c>
      <c r="B21" s="2">
        <v>13000</v>
      </c>
      <c r="C21" s="2">
        <f>B21*0.65</f>
        <v>8450</v>
      </c>
      <c r="D21" s="9">
        <f t="shared" si="1"/>
        <v>4550</v>
      </c>
    </row>
    <row r="22" spans="1:5" ht="16" x14ac:dyDescent="0.2">
      <c r="A22" s="7" t="s">
        <v>16</v>
      </c>
      <c r="B22" s="2">
        <v>3900</v>
      </c>
      <c r="C22" s="2">
        <f t="shared" ref="C22" si="4">B22*0.65</f>
        <v>2535</v>
      </c>
      <c r="D22" s="9">
        <f t="shared" si="1"/>
        <v>1365</v>
      </c>
    </row>
    <row r="23" spans="1:5" ht="16" x14ac:dyDescent="0.2">
      <c r="A23" s="7" t="s">
        <v>17</v>
      </c>
      <c r="B23" s="2">
        <v>700</v>
      </c>
      <c r="C23" s="2">
        <f>B23*0.65</f>
        <v>455</v>
      </c>
      <c r="D23" s="9">
        <f t="shared" si="1"/>
        <v>244.99999999999997</v>
      </c>
    </row>
    <row r="24" spans="1:5" ht="16" x14ac:dyDescent="0.2">
      <c r="A24" s="7" t="s">
        <v>18</v>
      </c>
      <c r="B24" s="2">
        <v>13800</v>
      </c>
      <c r="C24" s="2">
        <f t="shared" ref="C24" si="5">B24*0.65</f>
        <v>8970</v>
      </c>
      <c r="D24" s="9">
        <f t="shared" si="1"/>
        <v>4830</v>
      </c>
    </row>
    <row r="25" spans="1:5" ht="16" x14ac:dyDescent="0.2">
      <c r="A25" s="7" t="s">
        <v>19</v>
      </c>
      <c r="B25" s="2">
        <v>29060</v>
      </c>
      <c r="C25" s="2">
        <f>B25*0.65</f>
        <v>18889</v>
      </c>
      <c r="D25" s="9">
        <f t="shared" si="1"/>
        <v>10171</v>
      </c>
    </row>
    <row r="26" spans="1:5" ht="16" x14ac:dyDescent="0.2">
      <c r="A26" s="7" t="s">
        <v>25</v>
      </c>
      <c r="B26" s="2">
        <v>10000</v>
      </c>
      <c r="C26" s="2">
        <f t="shared" ref="C26" si="6">B26*0.65</f>
        <v>6500</v>
      </c>
      <c r="D26" s="9">
        <f t="shared" si="1"/>
        <v>3500</v>
      </c>
    </row>
    <row r="27" spans="1:5" ht="16" x14ac:dyDescent="0.2">
      <c r="A27" s="7"/>
      <c r="B27" s="2"/>
      <c r="C27" s="2"/>
    </row>
    <row r="28" spans="1:5" ht="16" x14ac:dyDescent="0.2">
      <c r="A28" s="15" t="s">
        <v>55</v>
      </c>
      <c r="B28" s="2">
        <f>SUM(B10:B27)</f>
        <v>354819</v>
      </c>
      <c r="C28" s="2">
        <f>SUM(C10:C26)</f>
        <v>230632.30000000002</v>
      </c>
      <c r="D28" s="9">
        <f>SUM(D10:D26)</f>
        <v>124186.65</v>
      </c>
    </row>
    <row r="29" spans="1:5" x14ac:dyDescent="0.2">
      <c r="B29" s="8"/>
      <c r="E29" s="8"/>
    </row>
    <row r="31" spans="1:5" x14ac:dyDescent="0.2">
      <c r="A31" t="s">
        <v>54</v>
      </c>
    </row>
  </sheetData>
  <phoneticPr fontId="2" type="noConversion"/>
  <pageMargins left="0.75" right="0.75" top="1" bottom="1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1" sqref="E1:E1048576"/>
    </sheetView>
  </sheetViews>
  <sheetFormatPr baseColWidth="10" defaultColWidth="8.83203125" defaultRowHeight="15" x14ac:dyDescent="0.2"/>
  <cols>
    <col min="1" max="1" width="14.83203125" customWidth="1"/>
    <col min="2" max="2" width="28.1640625" customWidth="1"/>
    <col min="3" max="3" width="11.6640625" customWidth="1"/>
    <col min="4" max="5" width="13.6640625" style="8" customWidth="1"/>
    <col min="6" max="6" width="15.83203125" style="14" customWidth="1"/>
  </cols>
  <sheetData>
    <row r="1" spans="1:6" ht="19" x14ac:dyDescent="0.25">
      <c r="A1" s="11" t="s">
        <v>31</v>
      </c>
      <c r="C1" s="12" t="s">
        <v>22</v>
      </c>
      <c r="D1" s="8" t="s">
        <v>21</v>
      </c>
      <c r="E1" s="8" t="s">
        <v>56</v>
      </c>
      <c r="F1" s="14" t="s">
        <v>53</v>
      </c>
    </row>
    <row r="2" spans="1:6" x14ac:dyDescent="0.2">
      <c r="B2" t="s">
        <v>32</v>
      </c>
      <c r="C2" s="12">
        <v>65800</v>
      </c>
      <c r="D2" s="8">
        <v>66787</v>
      </c>
      <c r="E2" s="8">
        <v>67571</v>
      </c>
      <c r="F2" s="14">
        <f>E2-D2</f>
        <v>784</v>
      </c>
    </row>
    <row r="3" spans="1:6" x14ac:dyDescent="0.2">
      <c r="B3" t="s">
        <v>33</v>
      </c>
      <c r="C3" s="12">
        <v>18428</v>
      </c>
      <c r="D3" s="8">
        <v>17521</v>
      </c>
      <c r="E3" s="8">
        <v>18276</v>
      </c>
      <c r="F3" s="14">
        <f t="shared" ref="F3:F4" si="0">E3-D3</f>
        <v>755</v>
      </c>
    </row>
    <row r="4" spans="1:6" x14ac:dyDescent="0.2">
      <c r="B4" t="s">
        <v>34</v>
      </c>
      <c r="C4" s="12">
        <v>84228</v>
      </c>
      <c r="D4" s="8">
        <f>SUM(D2:D3)</f>
        <v>84308</v>
      </c>
      <c r="E4" s="8">
        <f>SUM(E2:E3)</f>
        <v>85847</v>
      </c>
      <c r="F4" s="14">
        <f t="shared" si="0"/>
        <v>1539</v>
      </c>
    </row>
    <row r="5" spans="1:6" x14ac:dyDescent="0.2">
      <c r="C5" s="12"/>
    </row>
    <row r="6" spans="1:6" x14ac:dyDescent="0.2">
      <c r="C6" s="12"/>
    </row>
    <row r="7" spans="1:6" ht="19" x14ac:dyDescent="0.25">
      <c r="A7" s="11" t="s">
        <v>35</v>
      </c>
      <c r="C7" s="12"/>
    </row>
    <row r="8" spans="1:6" x14ac:dyDescent="0.2">
      <c r="B8" t="s">
        <v>36</v>
      </c>
      <c r="C8" s="12">
        <v>3175</v>
      </c>
      <c r="D8" s="8">
        <v>2753</v>
      </c>
      <c r="E8" s="8">
        <v>1789</v>
      </c>
      <c r="F8" s="14">
        <f>E8-D8</f>
        <v>-964</v>
      </c>
    </row>
    <row r="9" spans="1:6" x14ac:dyDescent="0.2">
      <c r="B9" t="s">
        <v>37</v>
      </c>
      <c r="C9" s="12">
        <v>2258</v>
      </c>
      <c r="D9" s="8">
        <v>2578</v>
      </c>
      <c r="E9" s="8">
        <v>2054</v>
      </c>
      <c r="F9" s="14">
        <f t="shared" ref="F9:F25" si="1">E9-D9</f>
        <v>-524</v>
      </c>
    </row>
    <row r="10" spans="1:6" x14ac:dyDescent="0.2">
      <c r="B10" t="s">
        <v>38</v>
      </c>
      <c r="C10" s="12">
        <v>1750</v>
      </c>
      <c r="D10" s="8">
        <v>1701</v>
      </c>
      <c r="E10" s="8">
        <v>1106</v>
      </c>
      <c r="F10" s="14">
        <f t="shared" si="1"/>
        <v>-595</v>
      </c>
    </row>
    <row r="11" spans="1:6" x14ac:dyDescent="0.2">
      <c r="B11" t="s">
        <v>39</v>
      </c>
      <c r="C11" s="12">
        <v>350</v>
      </c>
    </row>
    <row r="12" spans="1:6" x14ac:dyDescent="0.2">
      <c r="B12" t="s">
        <v>40</v>
      </c>
      <c r="C12" s="12">
        <v>2100</v>
      </c>
      <c r="D12" s="8">
        <v>1575</v>
      </c>
      <c r="E12" s="8">
        <v>1365</v>
      </c>
      <c r="F12" s="14">
        <f t="shared" si="1"/>
        <v>-210</v>
      </c>
    </row>
    <row r="13" spans="1:6" x14ac:dyDescent="0.2">
      <c r="B13" t="s">
        <v>41</v>
      </c>
      <c r="C13" s="12">
        <v>2380</v>
      </c>
    </row>
    <row r="14" spans="1:6" x14ac:dyDescent="0.2">
      <c r="B14" t="s">
        <v>42</v>
      </c>
      <c r="C14" s="12">
        <v>653</v>
      </c>
      <c r="D14" s="8">
        <v>485</v>
      </c>
      <c r="E14" s="8">
        <v>315</v>
      </c>
      <c r="F14" s="14">
        <f t="shared" si="1"/>
        <v>-170</v>
      </c>
    </row>
    <row r="15" spans="1:6" x14ac:dyDescent="0.2">
      <c r="B15" t="s">
        <v>43</v>
      </c>
      <c r="C15" s="12">
        <v>5600</v>
      </c>
      <c r="D15" s="8">
        <v>5600</v>
      </c>
      <c r="E15" s="8">
        <v>5915</v>
      </c>
      <c r="F15" s="14">
        <f t="shared" si="1"/>
        <v>315</v>
      </c>
    </row>
    <row r="16" spans="1:6" x14ac:dyDescent="0.2">
      <c r="B16" t="s">
        <v>44</v>
      </c>
      <c r="C16" s="12">
        <v>1750</v>
      </c>
      <c r="D16" s="8">
        <v>1745</v>
      </c>
      <c r="E16" s="8">
        <v>1134</v>
      </c>
      <c r="F16" s="14">
        <f t="shared" si="1"/>
        <v>-611</v>
      </c>
    </row>
    <row r="17" spans="1:6" x14ac:dyDescent="0.2">
      <c r="B17" t="s">
        <v>45</v>
      </c>
      <c r="C17" s="12">
        <v>7000</v>
      </c>
      <c r="D17" s="8">
        <v>7000</v>
      </c>
      <c r="E17" s="8">
        <v>4550</v>
      </c>
      <c r="F17" s="14">
        <f t="shared" si="1"/>
        <v>-2450</v>
      </c>
    </row>
    <row r="18" spans="1:6" x14ac:dyDescent="0.2">
      <c r="B18" t="s">
        <v>46</v>
      </c>
      <c r="C18" s="12">
        <v>7350</v>
      </c>
      <c r="D18" s="8">
        <v>6300</v>
      </c>
      <c r="E18" s="8">
        <v>3500</v>
      </c>
      <c r="F18" s="14">
        <f t="shared" si="1"/>
        <v>-2800</v>
      </c>
    </row>
    <row r="19" spans="1:6" x14ac:dyDescent="0.2">
      <c r="B19" t="s">
        <v>47</v>
      </c>
      <c r="C19" s="12">
        <v>2100</v>
      </c>
      <c r="D19" s="8">
        <v>2100</v>
      </c>
      <c r="E19" s="8">
        <v>1365</v>
      </c>
      <c r="F19" s="14">
        <f t="shared" si="1"/>
        <v>-735</v>
      </c>
    </row>
    <row r="20" spans="1:6" x14ac:dyDescent="0.2">
      <c r="B20" t="s">
        <v>48</v>
      </c>
      <c r="C20" s="12"/>
      <c r="D20" s="8">
        <v>376</v>
      </c>
      <c r="E20" s="8">
        <v>245</v>
      </c>
      <c r="F20" s="14">
        <f t="shared" si="1"/>
        <v>-131</v>
      </c>
    </row>
    <row r="21" spans="1:6" x14ac:dyDescent="0.2">
      <c r="B21" t="s">
        <v>49</v>
      </c>
      <c r="C21" s="12">
        <v>17500</v>
      </c>
      <c r="D21" s="8">
        <v>22573</v>
      </c>
      <c r="E21" s="8">
        <v>10171</v>
      </c>
      <c r="F21" s="14">
        <f t="shared" si="1"/>
        <v>-12402</v>
      </c>
    </row>
    <row r="22" spans="1:6" x14ac:dyDescent="0.2">
      <c r="B22" t="s">
        <v>50</v>
      </c>
      <c r="C22" s="12">
        <v>7000</v>
      </c>
      <c r="D22" s="8">
        <v>6300</v>
      </c>
      <c r="E22" s="8">
        <v>4830</v>
      </c>
      <c r="F22" s="14">
        <f t="shared" si="1"/>
        <v>-1470</v>
      </c>
    </row>
    <row r="23" spans="1:6" x14ac:dyDescent="0.2">
      <c r="B23" t="s">
        <v>51</v>
      </c>
      <c r="C23" s="12">
        <v>61210</v>
      </c>
      <c r="D23" s="8">
        <f>SUM(D8:D22)</f>
        <v>61086</v>
      </c>
      <c r="E23" s="8">
        <f>SUM(E8:E22)</f>
        <v>38339</v>
      </c>
      <c r="F23" s="14">
        <f t="shared" si="1"/>
        <v>-22747</v>
      </c>
    </row>
    <row r="24" spans="1:6" x14ac:dyDescent="0.2">
      <c r="C24" s="12"/>
      <c r="F24" s="14">
        <f t="shared" si="1"/>
        <v>0</v>
      </c>
    </row>
    <row r="25" spans="1:6" ht="16" x14ac:dyDescent="0.2">
      <c r="A25" s="13"/>
      <c r="B25" s="13" t="s">
        <v>52</v>
      </c>
      <c r="C25" s="12">
        <v>145438</v>
      </c>
      <c r="D25" s="8">
        <f>D4+D23</f>
        <v>145394</v>
      </c>
      <c r="E25" s="8">
        <f>E4+E23</f>
        <v>124186</v>
      </c>
      <c r="F25" s="14">
        <f t="shared" si="1"/>
        <v>-21208</v>
      </c>
    </row>
  </sheetData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FY2019 Budget</vt:lpstr>
      <vt:lpstr>Total wDHHS BSBP</vt:lpstr>
      <vt:lpstr>BSBP Request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Microsoft Office User</cp:lastModifiedBy>
  <cp:lastPrinted>2017-09-18T14:27:39Z</cp:lastPrinted>
  <dcterms:created xsi:type="dcterms:W3CDTF">2017-08-23T15:40:44Z</dcterms:created>
  <dcterms:modified xsi:type="dcterms:W3CDTF">2018-10-14T18:40:28Z</dcterms:modified>
</cp:coreProperties>
</file>