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195" windowHeight="9780" activeTab="1"/>
  </bookViews>
  <sheets>
    <sheet name="QuickBooks Export Tips" sheetId="1" r:id="rId1"/>
    <sheet name="Sheet1" sheetId="2" r:id="rId2"/>
  </sheets>
  <definedNames>
    <definedName name="_xlnm.Print_Titles" localSheetId="1">'Sheet1'!$A:$D,'Sheet1'!$1:$2</definedName>
    <definedName name="QB_COLUMN_59200" localSheetId="1" hidden="1">'Sheet1'!$E$2</definedName>
    <definedName name="QB_COLUMN_63620" localSheetId="1" hidden="1">'Sheet1'!$I$2</definedName>
    <definedName name="QB_COLUMN_76210" localSheetId="1" hidden="1">'Sheet1'!$G$2</definedName>
    <definedName name="QB_DATA_0" localSheetId="1" hidden="1">'Sheet1'!$5:$5,'Sheet1'!$6:$6,'Sheet1'!$7:$7,'Sheet1'!$10:$10,'Sheet1'!$11:$11,'Sheet1'!$12:$12,'Sheet1'!$13:$13,'Sheet1'!$14:$14,'Sheet1'!$15:$15,'Sheet1'!$16:$16,'Sheet1'!$17:$17,'Sheet1'!$18:$18,'Sheet1'!$19:$19,'Sheet1'!$20:$20,'Sheet1'!$21:$21,'Sheet1'!$22:$22</definedName>
    <definedName name="QB_DATA_1" localSheetId="1" hidden="1">'Sheet1'!$23:$23,'Sheet1'!$24:$24,'Sheet1'!$25:$25,'Sheet1'!$26:$26,'Sheet1'!$27:$27,'Sheet1'!$28:$28,'Sheet1'!$29:$29,'Sheet1'!$30:$30,'Sheet1'!$31:$31,'Sheet1'!$32:$32,'Sheet1'!$33:$33,'Sheet1'!$34:$34,'Sheet1'!$35:$35,'Sheet1'!$36:$36</definedName>
    <definedName name="QB_FORMULA_0" localSheetId="1" hidden="1">'Sheet1'!$I$5,'Sheet1'!$I$6,'Sheet1'!$E$8,'Sheet1'!$G$8,'Sheet1'!$I$8,'Sheet1'!$I$10,'Sheet1'!$I$11,'Sheet1'!$I$12,'Sheet1'!$I$13,'Sheet1'!$I$14,'Sheet1'!$I$15,'Sheet1'!$I$16,'Sheet1'!$I$17,'Sheet1'!$I$18,'Sheet1'!$I$19,'Sheet1'!$I$20</definedName>
    <definedName name="QB_FORMULA_1" localSheetId="1" hidden="1">'Sheet1'!$I$21,'Sheet1'!$I$22,'Sheet1'!$I$23,'Sheet1'!$I$24,'Sheet1'!$I$25,'Sheet1'!$I$26,'Sheet1'!$I$27,'Sheet1'!$I$28,'Sheet1'!$I$29,'Sheet1'!$I$30,'Sheet1'!$I$31,'Sheet1'!$I$32,'Sheet1'!$I$33,'Sheet1'!$I$34,'Sheet1'!$E$37,'Sheet1'!$G$37</definedName>
    <definedName name="QB_FORMULA_2" localSheetId="1" hidden="1">'Sheet1'!$I$37,'Sheet1'!$E$38,'Sheet1'!$G$38,'Sheet1'!$I$38,'Sheet1'!$E$39,'Sheet1'!$G$39,'Sheet1'!$I$39</definedName>
    <definedName name="QB_ROW_106330" localSheetId="1" hidden="1">'Sheet1'!$D$22</definedName>
    <definedName name="QB_ROW_110330" localSheetId="1" hidden="1">'Sheet1'!$D$23</definedName>
    <definedName name="QB_ROW_114330" localSheetId="1" hidden="1">'Sheet1'!$D$24</definedName>
    <definedName name="QB_ROW_118330" localSheetId="1" hidden="1">'Sheet1'!$D$25</definedName>
    <definedName name="QB_ROW_122330" localSheetId="1" hidden="1">'Sheet1'!$D$26</definedName>
    <definedName name="QB_ROW_126330" localSheetId="1" hidden="1">'Sheet1'!$D$27</definedName>
    <definedName name="QB_ROW_130330" localSheetId="1" hidden="1">'Sheet1'!$D$28</definedName>
    <definedName name="QB_ROW_134330" localSheetId="1" hidden="1">'Sheet1'!$D$29</definedName>
    <definedName name="QB_ROW_138330" localSheetId="1" hidden="1">'Sheet1'!$D$30</definedName>
    <definedName name="QB_ROW_142330" localSheetId="1" hidden="1">'Sheet1'!$D$31</definedName>
    <definedName name="QB_ROW_146330" localSheetId="1" hidden="1">'Sheet1'!$D$32</definedName>
    <definedName name="QB_ROW_150330" localSheetId="1" hidden="1">'Sheet1'!$D$33</definedName>
    <definedName name="QB_ROW_154330" localSheetId="1" hidden="1">'Sheet1'!$D$34</definedName>
    <definedName name="QB_ROW_158330" localSheetId="1" hidden="1">'Sheet1'!$D$35</definedName>
    <definedName name="QB_ROW_162330" localSheetId="1" hidden="1">'Sheet1'!$D$14</definedName>
    <definedName name="QB_ROW_171330" localSheetId="1" hidden="1">'Sheet1'!$D$18</definedName>
    <definedName name="QB_ROW_175330" localSheetId="1" hidden="1">'Sheet1'!$D$19</definedName>
    <definedName name="QB_ROW_182330" localSheetId="1" hidden="1">'Sheet1'!$D$36</definedName>
    <definedName name="QB_ROW_18301" localSheetId="1" hidden="1">'Sheet1'!$A$39</definedName>
    <definedName name="QB_ROW_19011" localSheetId="1" hidden="1">'Sheet1'!$B$3</definedName>
    <definedName name="QB_ROW_19311" localSheetId="1" hidden="1">'Sheet1'!$B$38</definedName>
    <definedName name="QB_ROW_20021" localSheetId="1" hidden="1">'Sheet1'!$C$4</definedName>
    <definedName name="QB_ROW_20321" localSheetId="1" hidden="1">'Sheet1'!$C$8</definedName>
    <definedName name="QB_ROW_21021" localSheetId="1" hidden="1">'Sheet1'!$C$9</definedName>
    <definedName name="QB_ROW_21321" localSheetId="1" hidden="1">'Sheet1'!$C$37</definedName>
    <definedName name="QB_ROW_66230" localSheetId="1" hidden="1">'Sheet1'!$D$5</definedName>
    <definedName name="QB_ROW_67230" localSheetId="1" hidden="1">'Sheet1'!$D$6</definedName>
    <definedName name="QB_ROW_68230" localSheetId="1" hidden="1">'Sheet1'!$D$7</definedName>
    <definedName name="QB_ROW_69330" localSheetId="1" hidden="1">'Sheet1'!$D$10</definedName>
    <definedName name="QB_ROW_71330" localSheetId="1" hidden="1">'Sheet1'!$D$11</definedName>
    <definedName name="QB_ROW_72330" localSheetId="1" hidden="1">'Sheet1'!$D$12</definedName>
    <definedName name="QB_ROW_73330" localSheetId="1" hidden="1">'Sheet1'!$D$13</definedName>
    <definedName name="QB_ROW_74330" localSheetId="1" hidden="1">'Sheet1'!$D$15</definedName>
    <definedName name="QB_ROW_75330" localSheetId="1" hidden="1">'Sheet1'!$D$16</definedName>
    <definedName name="QB_ROW_76330" localSheetId="1" hidden="1">'Sheet1'!$D$17</definedName>
    <definedName name="QB_ROW_77330" localSheetId="1" hidden="1">'Sheet1'!$D$20</definedName>
    <definedName name="QB_ROW_78330" localSheetId="1" hidden="1">'Sheet1'!$D$21</definedName>
    <definedName name="QBCANSUPPORTUPDATE" localSheetId="1">TRUE</definedName>
    <definedName name="QBCOMPANYFILENAME" localSheetId="1">"C:\Users\Public\Documents\Intuit\QuickBooks\Company Files\Michigan Statewide Independent Living Corp.qbw"</definedName>
    <definedName name="QBENDDATE" localSheetId="1">20170331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"989bc604bb1c453b86d1aceae6ceb3da"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4</definedName>
    <definedName name="QBSTARTDATE" localSheetId="1">20161001</definedName>
  </definedNames>
  <calcPr fullCalcOnLoad="1"/>
</workbook>
</file>

<file path=xl/sharedStrings.xml><?xml version="1.0" encoding="utf-8"?>
<sst xmlns="http://schemas.openxmlformats.org/spreadsheetml/2006/main" count="40" uniqueCount="40">
  <si>
    <t>Oct '16 - Mar 17</t>
  </si>
  <si>
    <t>Budget</t>
  </si>
  <si>
    <t>$ Over Budget</t>
  </si>
  <si>
    <t>Ordinary Income/Expense</t>
  </si>
  <si>
    <t>Income</t>
  </si>
  <si>
    <t>4010-00 · MRS Grant</t>
  </si>
  <si>
    <t>4020-00 · BSBP Grant</t>
  </si>
  <si>
    <t>4900-00 · Interest Income</t>
  </si>
  <si>
    <t>Total Income</t>
  </si>
  <si>
    <t>Expense</t>
  </si>
  <si>
    <t>5000-00 · Wage Expense</t>
  </si>
  <si>
    <t>5100-00 · Social Security Expense</t>
  </si>
  <si>
    <t>5200-00 · Medicare Expense</t>
  </si>
  <si>
    <t>5300-00 · UIA Expense</t>
  </si>
  <si>
    <t>5400-00 · Dental Insurance</t>
  </si>
  <si>
    <t>5500-00 · Health Insurance Expense</t>
  </si>
  <si>
    <t>5600-00 · Disability/Life Expense</t>
  </si>
  <si>
    <t>5700-00 · Professional Fees</t>
  </si>
  <si>
    <t>5800-00 · HSA Contribution</t>
  </si>
  <si>
    <t>5850-00 · PTO</t>
  </si>
  <si>
    <t>5900-00 · Contract Services</t>
  </si>
  <si>
    <t>6000-00 · Rent Expense</t>
  </si>
  <si>
    <t>6100-00 · Communications</t>
  </si>
  <si>
    <t>6200-00 · Audit</t>
  </si>
  <si>
    <t>6300-00 · Insurance</t>
  </si>
  <si>
    <t>6400-00 · Postage</t>
  </si>
  <si>
    <t>6500-00 · Copier</t>
  </si>
  <si>
    <t>6600-00 · Supplies</t>
  </si>
  <si>
    <t>6700-00 · Statewide Data System License</t>
  </si>
  <si>
    <t>6800-00 · Accomodations</t>
  </si>
  <si>
    <t>6900-00 · Training</t>
  </si>
  <si>
    <t>7000-00 · Travel</t>
  </si>
  <si>
    <t>7100-00 · Counsel Meetings</t>
  </si>
  <si>
    <t>7200-00 · Dues</t>
  </si>
  <si>
    <t>7300-00 · SPIL Support</t>
  </si>
  <si>
    <t>7900-00 · Miscellaneous</t>
  </si>
  <si>
    <t>8900-00 · Depreciation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</si>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</sst>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23232"/>
      <name val="Arial"/>
      <family val="2"/>
    </font>
    <font>
      <sz val="10"/>
      <color rgb="FF323232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39" fillId="0" borderId="12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0" fillId="0" borderId="0" xfId="55" applyFont="1" applyBorder="1">
      <alignment/>
      <protection/>
    </xf>
    <xf numFmtId="0" fontId="40" fillId="0" borderId="0" xfId="55" applyFont="1" applyFill="1" applyBorder="1">
      <alignment/>
      <protection/>
    </xf>
    <xf numFmtId="0" fontId="41" fillId="0" borderId="0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1" name="Picture 2" descr="ExcelTipsV3_nolink_978x50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11075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0:H40"/>
  <sheetViews>
    <sheetView showGridLines="0" zoomScale="84" zoomScaleNormal="84" zoomScalePageLayoutView="0" workbookViewId="0" topLeftCell="A1">
      <selection activeCell="F32" sqref="F32"/>
    </sheetView>
  </sheetViews>
  <sheetFormatPr defaultColWidth="8.8515625" defaultRowHeight="15"/>
  <cols>
    <col min="1" max="1" width="3.00390625" style="17" customWidth="1"/>
    <col min="2" max="2" width="4.140625" style="17" customWidth="1"/>
    <col min="3" max="3" width="54.00390625" style="17" customWidth="1"/>
    <col min="4" max="4" width="3.7109375" style="17" customWidth="1"/>
    <col min="5" max="5" width="90.28125" style="17" customWidth="1"/>
    <col min="6" max="7" width="8.8515625" style="17" customWidth="1"/>
    <col min="8" max="8" width="15.421875" style="17" customWidth="1"/>
    <col min="9" max="9" width="5.140625" style="17" customWidth="1"/>
    <col min="10" max="11" width="8.8515625" style="17" customWidth="1"/>
    <col min="12" max="12" width="3.00390625" style="17" customWidth="1"/>
    <col min="13" max="15" width="8.8515625" style="17" customWidth="1"/>
    <col min="16" max="16" width="7.00390625" style="17" customWidth="1"/>
    <col min="17" max="16384" width="8.8515625" style="17" customWidth="1"/>
  </cols>
  <sheetData>
    <row r="1" ht="30" customHeight="1"/>
    <row r="2" ht="9.75" customHeight="1"/>
    <row r="3" ht="25.5" customHeight="1"/>
    <row r="4" ht="21" customHeight="1"/>
    <row r="5" ht="15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spans="5:8" s="18" customFormat="1" ht="15">
      <c r="E30" s="17"/>
      <c r="F30" s="17"/>
      <c r="G30" s="17"/>
      <c r="H30" s="17"/>
    </row>
    <row r="31" spans="5:8" s="18" customFormat="1" ht="15">
      <c r="E31" s="17"/>
      <c r="F31" s="17"/>
      <c r="G31" s="17"/>
      <c r="H31" s="17"/>
    </row>
    <row r="32" s="18" customFormat="1" ht="15"/>
    <row r="40" spans="2:3" ht="15">
      <c r="B40" s="19"/>
      <c r="C40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5"/>
  <cols>
    <col min="1" max="3" width="3.00390625" style="15" customWidth="1"/>
    <col min="4" max="4" width="38.8515625" style="15" customWidth="1"/>
    <col min="5" max="5" width="14.8515625" style="16" bestFit="1" customWidth="1"/>
    <col min="6" max="6" width="2.28125" style="16" customWidth="1"/>
    <col min="7" max="7" width="13.7109375" style="16" customWidth="1"/>
    <col min="8" max="8" width="2.28125" style="16" customWidth="1"/>
    <col min="9" max="9" width="14.00390625" style="16" bestFit="1" customWidth="1"/>
  </cols>
  <sheetData>
    <row r="1" spans="1:9" ht="15.75" thickBot="1">
      <c r="A1" s="1"/>
      <c r="B1" s="1"/>
      <c r="C1" s="1"/>
      <c r="D1" s="1"/>
      <c r="E1" s="3"/>
      <c r="F1" s="2"/>
      <c r="G1" s="3"/>
      <c r="H1" s="2"/>
      <c r="I1" s="3"/>
    </row>
    <row r="2" spans="1:9" s="14" customFormat="1" ht="16.5" thickBot="1" thickTop="1">
      <c r="A2" s="11"/>
      <c r="B2" s="11"/>
      <c r="C2" s="11"/>
      <c r="D2" s="11"/>
      <c r="E2" s="12" t="s">
        <v>0</v>
      </c>
      <c r="F2" s="13"/>
      <c r="G2" s="12" t="s">
        <v>1</v>
      </c>
      <c r="H2" s="13"/>
      <c r="I2" s="12" t="s">
        <v>2</v>
      </c>
    </row>
    <row r="3" spans="1:9" ht="15.75" thickTop="1">
      <c r="A3" s="1"/>
      <c r="B3" s="1" t="s">
        <v>3</v>
      </c>
      <c r="C3" s="1"/>
      <c r="D3" s="1"/>
      <c r="E3" s="4"/>
      <c r="F3" s="5"/>
      <c r="G3" s="4"/>
      <c r="H3" s="5"/>
      <c r="I3" s="4"/>
    </row>
    <row r="4" spans="1:9" ht="15">
      <c r="A4" s="1"/>
      <c r="B4" s="1"/>
      <c r="C4" s="1" t="s">
        <v>4</v>
      </c>
      <c r="D4" s="1"/>
      <c r="E4" s="4"/>
      <c r="F4" s="5"/>
      <c r="G4" s="4"/>
      <c r="H4" s="5"/>
      <c r="I4" s="4"/>
    </row>
    <row r="5" spans="1:9" ht="15">
      <c r="A5" s="1"/>
      <c r="B5" s="1"/>
      <c r="C5" s="1"/>
      <c r="D5" s="1" t="s">
        <v>5</v>
      </c>
      <c r="E5" s="4">
        <v>145202</v>
      </c>
      <c r="F5" s="5"/>
      <c r="G5" s="4">
        <v>134991</v>
      </c>
      <c r="H5" s="5"/>
      <c r="I5" s="4">
        <f>ROUND((E5-G5),5)</f>
        <v>10211</v>
      </c>
    </row>
    <row r="6" spans="1:9" ht="15">
      <c r="A6" s="1"/>
      <c r="B6" s="1"/>
      <c r="C6" s="1"/>
      <c r="D6" s="1" t="s">
        <v>6</v>
      </c>
      <c r="E6" s="4">
        <v>40803</v>
      </c>
      <c r="F6" s="5"/>
      <c r="G6" s="4">
        <v>72718</v>
      </c>
      <c r="H6" s="5"/>
      <c r="I6" s="4">
        <f>ROUND((E6-G6),5)</f>
        <v>-31915</v>
      </c>
    </row>
    <row r="7" spans="1:9" ht="15.75" thickBot="1">
      <c r="A7" s="1"/>
      <c r="B7" s="1"/>
      <c r="C7" s="1"/>
      <c r="D7" s="1" t="s">
        <v>7</v>
      </c>
      <c r="E7" s="6">
        <v>271.46</v>
      </c>
      <c r="F7" s="5"/>
      <c r="G7" s="6"/>
      <c r="H7" s="5"/>
      <c r="I7" s="6"/>
    </row>
    <row r="8" spans="1:9" ht="15">
      <c r="A8" s="1"/>
      <c r="B8" s="1"/>
      <c r="C8" s="1" t="s">
        <v>8</v>
      </c>
      <c r="D8" s="1"/>
      <c r="E8" s="4">
        <f>ROUND(SUM(E4:E7),5)</f>
        <v>186276.46</v>
      </c>
      <c r="F8" s="5"/>
      <c r="G8" s="4">
        <f>ROUND(SUM(G4:G7),5)</f>
        <v>207709</v>
      </c>
      <c r="H8" s="5"/>
      <c r="I8" s="4">
        <f>ROUND((E8-G8),5)</f>
        <v>-21432.54</v>
      </c>
    </row>
    <row r="9" spans="1:9" ht="15">
      <c r="A9" s="1"/>
      <c r="B9" s="1"/>
      <c r="C9" s="1" t="s">
        <v>9</v>
      </c>
      <c r="D9" s="1"/>
      <c r="E9" s="4"/>
      <c r="F9" s="5"/>
      <c r="G9" s="4"/>
      <c r="H9" s="5"/>
      <c r="I9" s="4"/>
    </row>
    <row r="10" spans="1:9" ht="15">
      <c r="A10" s="1"/>
      <c r="B10" s="1"/>
      <c r="C10" s="1"/>
      <c r="D10" s="1" t="s">
        <v>10</v>
      </c>
      <c r="E10" s="4">
        <v>82762.28</v>
      </c>
      <c r="F10" s="5"/>
      <c r="G10" s="4">
        <v>94010</v>
      </c>
      <c r="H10" s="5"/>
      <c r="I10" s="4">
        <f aca="true" t="shared" si="0" ref="I10:I34">ROUND((E10-G10),5)</f>
        <v>-11247.72</v>
      </c>
    </row>
    <row r="11" spans="1:9" ht="15">
      <c r="A11" s="1"/>
      <c r="B11" s="1"/>
      <c r="C11" s="1"/>
      <c r="D11" s="1" t="s">
        <v>11</v>
      </c>
      <c r="E11" s="4">
        <v>5131.26</v>
      </c>
      <c r="F11" s="5"/>
      <c r="G11" s="4">
        <v>5825</v>
      </c>
      <c r="H11" s="5"/>
      <c r="I11" s="4">
        <f t="shared" si="0"/>
        <v>-693.74</v>
      </c>
    </row>
    <row r="12" spans="1:9" ht="15">
      <c r="A12" s="1"/>
      <c r="B12" s="1"/>
      <c r="C12" s="1"/>
      <c r="D12" s="1" t="s">
        <v>12</v>
      </c>
      <c r="E12" s="4">
        <v>1200.05</v>
      </c>
      <c r="F12" s="5"/>
      <c r="G12" s="4">
        <v>1364</v>
      </c>
      <c r="H12" s="5"/>
      <c r="I12" s="4">
        <f t="shared" si="0"/>
        <v>-163.95</v>
      </c>
    </row>
    <row r="13" spans="1:9" ht="15">
      <c r="A13" s="1"/>
      <c r="B13" s="1"/>
      <c r="C13" s="1"/>
      <c r="D13" s="1" t="s">
        <v>13</v>
      </c>
      <c r="E13" s="4">
        <v>458.77</v>
      </c>
      <c r="F13" s="5"/>
      <c r="G13" s="4">
        <v>426</v>
      </c>
      <c r="H13" s="5"/>
      <c r="I13" s="4">
        <f t="shared" si="0"/>
        <v>32.77</v>
      </c>
    </row>
    <row r="14" spans="1:9" ht="15">
      <c r="A14" s="1"/>
      <c r="B14" s="1"/>
      <c r="C14" s="1"/>
      <c r="D14" s="1" t="s">
        <v>14</v>
      </c>
      <c r="E14" s="4">
        <v>642.33</v>
      </c>
      <c r="F14" s="5"/>
      <c r="G14" s="4">
        <v>1500</v>
      </c>
      <c r="H14" s="5"/>
      <c r="I14" s="4">
        <f t="shared" si="0"/>
        <v>-857.67</v>
      </c>
    </row>
    <row r="15" spans="1:9" ht="15">
      <c r="A15" s="1"/>
      <c r="B15" s="1"/>
      <c r="C15" s="1"/>
      <c r="D15" s="1" t="s">
        <v>15</v>
      </c>
      <c r="E15" s="4">
        <v>4939.2</v>
      </c>
      <c r="F15" s="5"/>
      <c r="G15" s="4">
        <v>7518</v>
      </c>
      <c r="H15" s="5"/>
      <c r="I15" s="4">
        <f t="shared" si="0"/>
        <v>-2578.8</v>
      </c>
    </row>
    <row r="16" spans="1:9" ht="15">
      <c r="A16" s="1"/>
      <c r="B16" s="1"/>
      <c r="C16" s="1"/>
      <c r="D16" s="1" t="s">
        <v>16</v>
      </c>
      <c r="E16" s="4">
        <v>1298.76</v>
      </c>
      <c r="F16" s="5"/>
      <c r="G16" s="4">
        <v>1800</v>
      </c>
      <c r="H16" s="5"/>
      <c r="I16" s="4">
        <f t="shared" si="0"/>
        <v>-501.24</v>
      </c>
    </row>
    <row r="17" spans="1:9" ht="15">
      <c r="A17" s="1"/>
      <c r="B17" s="1"/>
      <c r="C17" s="1"/>
      <c r="D17" s="1" t="s">
        <v>17</v>
      </c>
      <c r="E17" s="4">
        <v>9000</v>
      </c>
      <c r="F17" s="5"/>
      <c r="G17" s="4">
        <v>9500</v>
      </c>
      <c r="H17" s="5"/>
      <c r="I17" s="4">
        <f t="shared" si="0"/>
        <v>-500</v>
      </c>
    </row>
    <row r="18" spans="1:9" ht="15">
      <c r="A18" s="1"/>
      <c r="B18" s="1"/>
      <c r="C18" s="1"/>
      <c r="D18" s="1" t="s">
        <v>18</v>
      </c>
      <c r="E18" s="4">
        <v>6800</v>
      </c>
      <c r="F18" s="5"/>
      <c r="G18" s="4">
        <v>10050</v>
      </c>
      <c r="H18" s="5"/>
      <c r="I18" s="4">
        <f t="shared" si="0"/>
        <v>-3250</v>
      </c>
    </row>
    <row r="19" spans="1:9" ht="15">
      <c r="A19" s="1"/>
      <c r="B19" s="1"/>
      <c r="C19" s="1"/>
      <c r="D19" s="1" t="s">
        <v>19</v>
      </c>
      <c r="E19" s="4">
        <v>0</v>
      </c>
      <c r="F19" s="5"/>
      <c r="G19" s="4">
        <v>3299</v>
      </c>
      <c r="H19" s="5"/>
      <c r="I19" s="4">
        <f t="shared" si="0"/>
        <v>-3299</v>
      </c>
    </row>
    <row r="20" spans="1:9" ht="15">
      <c r="A20" s="1"/>
      <c r="B20" s="1"/>
      <c r="C20" s="1"/>
      <c r="D20" s="1" t="s">
        <v>20</v>
      </c>
      <c r="E20" s="4">
        <v>0</v>
      </c>
      <c r="F20" s="5"/>
      <c r="G20" s="4">
        <v>0</v>
      </c>
      <c r="H20" s="5"/>
      <c r="I20" s="4">
        <f t="shared" si="0"/>
        <v>0</v>
      </c>
    </row>
    <row r="21" spans="1:9" ht="15">
      <c r="A21" s="1"/>
      <c r="B21" s="1"/>
      <c r="C21" s="1"/>
      <c r="D21" s="1" t="s">
        <v>21</v>
      </c>
      <c r="E21" s="4">
        <v>3938.22</v>
      </c>
      <c r="F21" s="5"/>
      <c r="G21" s="4">
        <v>4536</v>
      </c>
      <c r="H21" s="5"/>
      <c r="I21" s="4">
        <f t="shared" si="0"/>
        <v>-597.78</v>
      </c>
    </row>
    <row r="22" spans="1:9" ht="15">
      <c r="A22" s="1"/>
      <c r="B22" s="1"/>
      <c r="C22" s="1"/>
      <c r="D22" s="1" t="s">
        <v>22</v>
      </c>
      <c r="E22" s="4">
        <v>2862.65</v>
      </c>
      <c r="F22" s="5"/>
      <c r="G22" s="4">
        <v>3228</v>
      </c>
      <c r="H22" s="5"/>
      <c r="I22" s="4">
        <f t="shared" si="0"/>
        <v>-365.35</v>
      </c>
    </row>
    <row r="23" spans="1:9" ht="15">
      <c r="A23" s="1"/>
      <c r="B23" s="1"/>
      <c r="C23" s="1"/>
      <c r="D23" s="1" t="s">
        <v>23</v>
      </c>
      <c r="E23" s="4">
        <v>4500</v>
      </c>
      <c r="F23" s="5"/>
      <c r="G23" s="4">
        <v>6000</v>
      </c>
      <c r="H23" s="5"/>
      <c r="I23" s="4">
        <f t="shared" si="0"/>
        <v>-1500</v>
      </c>
    </row>
    <row r="24" spans="1:9" ht="15">
      <c r="A24" s="1"/>
      <c r="B24" s="1"/>
      <c r="C24" s="1"/>
      <c r="D24" s="1" t="s">
        <v>24</v>
      </c>
      <c r="E24" s="4">
        <v>3184</v>
      </c>
      <c r="F24" s="5"/>
      <c r="G24" s="4">
        <v>2504</v>
      </c>
      <c r="H24" s="5"/>
      <c r="I24" s="4">
        <f t="shared" si="0"/>
        <v>680</v>
      </c>
    </row>
    <row r="25" spans="1:9" ht="15">
      <c r="A25" s="1"/>
      <c r="B25" s="1"/>
      <c r="C25" s="1"/>
      <c r="D25" s="1" t="s">
        <v>25</v>
      </c>
      <c r="E25" s="4">
        <v>58.93</v>
      </c>
      <c r="F25" s="5"/>
      <c r="G25" s="4">
        <v>502</v>
      </c>
      <c r="H25" s="5"/>
      <c r="I25" s="4">
        <f t="shared" si="0"/>
        <v>-443.07</v>
      </c>
    </row>
    <row r="26" spans="1:9" ht="15">
      <c r="A26" s="1"/>
      <c r="B26" s="1"/>
      <c r="C26" s="1"/>
      <c r="D26" s="1" t="s">
        <v>26</v>
      </c>
      <c r="E26" s="4">
        <v>0</v>
      </c>
      <c r="F26" s="5"/>
      <c r="G26" s="4">
        <v>3404</v>
      </c>
      <c r="H26" s="5"/>
      <c r="I26" s="4">
        <f t="shared" si="0"/>
        <v>-3404</v>
      </c>
    </row>
    <row r="27" spans="1:9" ht="15">
      <c r="A27" s="1"/>
      <c r="B27" s="1"/>
      <c r="C27" s="1"/>
      <c r="D27" s="1" t="s">
        <v>27</v>
      </c>
      <c r="E27" s="4">
        <v>338.54</v>
      </c>
      <c r="F27" s="5"/>
      <c r="G27" s="4">
        <v>652</v>
      </c>
      <c r="H27" s="5"/>
      <c r="I27" s="4">
        <f t="shared" si="0"/>
        <v>-313.46</v>
      </c>
    </row>
    <row r="28" spans="1:9" ht="15">
      <c r="A28" s="1"/>
      <c r="B28" s="1"/>
      <c r="C28" s="1"/>
      <c r="D28" s="1" t="s">
        <v>28</v>
      </c>
      <c r="E28" s="4">
        <v>16205</v>
      </c>
      <c r="F28" s="5"/>
      <c r="G28" s="4">
        <v>16000</v>
      </c>
      <c r="H28" s="5"/>
      <c r="I28" s="4">
        <f t="shared" si="0"/>
        <v>205</v>
      </c>
    </row>
    <row r="29" spans="1:9" ht="15">
      <c r="A29" s="1"/>
      <c r="B29" s="1"/>
      <c r="C29" s="1"/>
      <c r="D29" s="1" t="s">
        <v>29</v>
      </c>
      <c r="E29" s="4">
        <v>784.94</v>
      </c>
      <c r="F29" s="5"/>
      <c r="G29" s="4">
        <v>3000</v>
      </c>
      <c r="H29" s="5"/>
      <c r="I29" s="4">
        <f t="shared" si="0"/>
        <v>-2215.06</v>
      </c>
    </row>
    <row r="30" spans="1:9" ht="15">
      <c r="A30" s="1"/>
      <c r="B30" s="1"/>
      <c r="C30" s="1"/>
      <c r="D30" s="1" t="s">
        <v>30</v>
      </c>
      <c r="E30" s="4">
        <v>4582.36</v>
      </c>
      <c r="F30" s="5"/>
      <c r="G30" s="4">
        <v>10004</v>
      </c>
      <c r="H30" s="5"/>
      <c r="I30" s="4">
        <f t="shared" si="0"/>
        <v>-5421.64</v>
      </c>
    </row>
    <row r="31" spans="1:9" ht="15">
      <c r="A31" s="1"/>
      <c r="B31" s="1"/>
      <c r="C31" s="1"/>
      <c r="D31" s="1" t="s">
        <v>31</v>
      </c>
      <c r="E31" s="4">
        <v>2273.81</v>
      </c>
      <c r="F31" s="5"/>
      <c r="G31" s="4">
        <v>2504</v>
      </c>
      <c r="H31" s="5"/>
      <c r="I31" s="4">
        <f t="shared" si="0"/>
        <v>-230.19</v>
      </c>
    </row>
    <row r="32" spans="1:9" ht="15">
      <c r="A32" s="1"/>
      <c r="B32" s="1"/>
      <c r="C32" s="1"/>
      <c r="D32" s="1" t="s">
        <v>32</v>
      </c>
      <c r="E32" s="4">
        <v>18164.23</v>
      </c>
      <c r="F32" s="5"/>
      <c r="G32" s="4">
        <v>10500</v>
      </c>
      <c r="H32" s="5"/>
      <c r="I32" s="4">
        <f t="shared" si="0"/>
        <v>7664.23</v>
      </c>
    </row>
    <row r="33" spans="1:9" ht="15">
      <c r="A33" s="1"/>
      <c r="B33" s="1"/>
      <c r="C33" s="1"/>
      <c r="D33" s="1" t="s">
        <v>33</v>
      </c>
      <c r="E33" s="4">
        <v>300</v>
      </c>
      <c r="F33" s="5"/>
      <c r="G33" s="4">
        <v>352</v>
      </c>
      <c r="H33" s="5"/>
      <c r="I33" s="4">
        <f t="shared" si="0"/>
        <v>-52</v>
      </c>
    </row>
    <row r="34" spans="1:9" ht="15">
      <c r="A34" s="1"/>
      <c r="B34" s="1"/>
      <c r="C34" s="1"/>
      <c r="D34" s="1" t="s">
        <v>34</v>
      </c>
      <c r="E34" s="4">
        <v>14591.97</v>
      </c>
      <c r="F34" s="5"/>
      <c r="G34" s="4">
        <v>25004</v>
      </c>
      <c r="H34" s="5"/>
      <c r="I34" s="4">
        <f t="shared" si="0"/>
        <v>-10412.03</v>
      </c>
    </row>
    <row r="35" spans="1:9" ht="15">
      <c r="A35" s="1"/>
      <c r="B35" s="1"/>
      <c r="C35" s="1"/>
      <c r="D35" s="1" t="s">
        <v>35</v>
      </c>
      <c r="E35" s="4">
        <v>187</v>
      </c>
      <c r="F35" s="5"/>
      <c r="G35" s="4"/>
      <c r="H35" s="5"/>
      <c r="I35" s="4"/>
    </row>
    <row r="36" spans="1:9" ht="15.75" thickBot="1">
      <c r="A36" s="1"/>
      <c r="B36" s="1"/>
      <c r="C36" s="1"/>
      <c r="D36" s="1" t="s">
        <v>36</v>
      </c>
      <c r="E36" s="7">
        <v>1800</v>
      </c>
      <c r="F36" s="5"/>
      <c r="G36" s="7"/>
      <c r="H36" s="5"/>
      <c r="I36" s="7"/>
    </row>
    <row r="37" spans="1:9" ht="15.75" thickBot="1">
      <c r="A37" s="1"/>
      <c r="B37" s="1"/>
      <c r="C37" s="1" t="s">
        <v>37</v>
      </c>
      <c r="D37" s="1"/>
      <c r="E37" s="8">
        <f>ROUND(SUM(E9:E36),5)</f>
        <v>186004.3</v>
      </c>
      <c r="F37" s="5"/>
      <c r="G37" s="8">
        <f>ROUND(SUM(G9:G36),5)</f>
        <v>223482</v>
      </c>
      <c r="H37" s="5"/>
      <c r="I37" s="8">
        <f>ROUND((E37-G37),5)</f>
        <v>-37477.7</v>
      </c>
    </row>
    <row r="38" spans="1:9" ht="15.75" thickBot="1">
      <c r="A38" s="1"/>
      <c r="B38" s="1" t="s">
        <v>38</v>
      </c>
      <c r="C38" s="1"/>
      <c r="D38" s="1"/>
      <c r="E38" s="8">
        <f>ROUND(E3+E8-E37,5)</f>
        <v>272.16</v>
      </c>
      <c r="F38" s="5"/>
      <c r="G38" s="8">
        <f>ROUND(G3+G8-G37,5)</f>
        <v>-15773</v>
      </c>
      <c r="H38" s="5"/>
      <c r="I38" s="8">
        <f>ROUND((E38-G38),5)</f>
        <v>16045.16</v>
      </c>
    </row>
    <row r="39" spans="1:9" s="10" customFormat="1" ht="13.5" thickBot="1">
      <c r="A39" s="1" t="s">
        <v>39</v>
      </c>
      <c r="B39" s="1"/>
      <c r="C39" s="1"/>
      <c r="D39" s="1"/>
      <c r="E39" s="9">
        <f>E38</f>
        <v>272.16</v>
      </c>
      <c r="F39" s="1"/>
      <c r="G39" s="9">
        <f>G38</f>
        <v>-15773</v>
      </c>
      <c r="H39" s="1"/>
      <c r="I39" s="9">
        <f>ROUND((E39-G39),5)</f>
        <v>16045.16</v>
      </c>
    </row>
    <row r="40" ht="15.75" thickTop="1"/>
  </sheetData>
  <sheetProtection/>
  <printOptions/>
  <pageMargins left="0.7" right="0.7" top="0.75" bottom="0.75" header="0.1" footer="0.3"/>
  <pageSetup horizontalDpi="600" verticalDpi="600" orientation="portrait" r:id="rId2"/>
  <headerFooter>
    <oddHeader>&amp;L&amp;"Arial,Bold"&amp;10 4:42 PM
&amp;"Arial,Bold"&amp;10 03/31/17
&amp;"Arial,Bold"&amp;10 Accrual Basis&amp;C&amp;"Arial,Bold"&amp;12 Michigan Statewide Independent Living Corp
&amp;"Arial,Bold"&amp;14 Profit &amp;&amp; Loss Budget vs. Actual
&amp;"Arial,Bold"&amp;10 October 2016 through March 2017</oddHeader>
    <oddFooter>&amp;R&amp;"Arial,Bold"&amp;10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Tracy Brown</cp:lastModifiedBy>
  <dcterms:created xsi:type="dcterms:W3CDTF">2017-03-31T20:42:07Z</dcterms:created>
  <dcterms:modified xsi:type="dcterms:W3CDTF">2017-04-12T16:38:15Z</dcterms:modified>
  <cp:category/>
  <cp:version/>
  <cp:contentType/>
  <cp:contentStatus/>
</cp:coreProperties>
</file>